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01. Project\06. 줄기세포 배양액 분석\노화된 피부 변화 (마우스)\PLosONE\교정\Support information\"/>
    </mc:Choice>
  </mc:AlternateContent>
  <xr:revisionPtr revIDLastSave="0" documentId="13_ncr:1_{1BCAC90C-2890-4A90-BE20-FF88517BBDF0}" xr6:coauthVersionLast="47" xr6:coauthVersionMax="47" xr10:uidLastSave="{00000000-0000-0000-0000-000000000000}"/>
  <bookViews>
    <workbookView xWindow="-120" yWindow="-120" windowWidth="29040" windowHeight="15840" xr2:uid="{16669ED5-3601-469F-8CDD-1047C4475E9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" i="1" l="1"/>
  <c r="T5" i="1"/>
  <c r="Q5" i="1"/>
  <c r="K5" i="1"/>
  <c r="F34" i="1"/>
  <c r="E35" i="1"/>
  <c r="C36" i="1"/>
  <c r="C34" i="1"/>
  <c r="B34" i="1"/>
  <c r="D29" i="1"/>
  <c r="C29" i="1"/>
  <c r="F35" i="1" s="1"/>
  <c r="C30" i="1"/>
  <c r="F36" i="1" s="1"/>
  <c r="C28" i="1"/>
  <c r="D30" i="1" s="1"/>
  <c r="D22" i="1"/>
  <c r="C23" i="1"/>
  <c r="C24" i="1"/>
  <c r="E36" i="1" s="1"/>
  <c r="C22" i="1"/>
  <c r="E34" i="1" s="1"/>
  <c r="D17" i="1"/>
  <c r="C17" i="1"/>
  <c r="D35" i="1" s="1"/>
  <c r="C18" i="1"/>
  <c r="D36" i="1" s="1"/>
  <c r="C16" i="1"/>
  <c r="D34" i="1" s="1"/>
  <c r="D10" i="1"/>
  <c r="C11" i="1"/>
  <c r="C35" i="1" s="1"/>
  <c r="C12" i="1"/>
  <c r="C10" i="1"/>
  <c r="D12" i="1" s="1"/>
  <c r="D5" i="1"/>
  <c r="C5" i="1"/>
  <c r="B35" i="1" s="1"/>
  <c r="C6" i="1"/>
  <c r="B36" i="1" s="1"/>
  <c r="C4" i="1"/>
  <c r="D6" i="1" s="1"/>
  <c r="G36" i="1" l="1"/>
  <c r="I36" i="1" s="1"/>
  <c r="H36" i="1"/>
  <c r="G34" i="1"/>
  <c r="H35" i="1"/>
  <c r="G35" i="1"/>
  <c r="I35" i="1" s="1"/>
  <c r="H34" i="1"/>
  <c r="D24" i="1"/>
  <c r="D4" i="1"/>
  <c r="D11" i="1"/>
  <c r="D16" i="1"/>
  <c r="D23" i="1"/>
  <c r="D28" i="1"/>
  <c r="D18" i="1"/>
</calcChain>
</file>

<file path=xl/sharedStrings.xml><?xml version="1.0" encoding="utf-8"?>
<sst xmlns="http://schemas.openxmlformats.org/spreadsheetml/2006/main" count="174" uniqueCount="69">
  <si>
    <t>Measured values</t>
    <phoneticPr fontId="1" type="noConversion"/>
  </si>
  <si>
    <t>Melanogenesis inhibition assay (1st)</t>
    <phoneticPr fontId="1" type="noConversion"/>
  </si>
  <si>
    <t>Group</t>
    <phoneticPr fontId="1" type="noConversion"/>
  </si>
  <si>
    <t>Absorbance</t>
    <phoneticPr fontId="1" type="noConversion"/>
  </si>
  <si>
    <t>Reduction</t>
    <phoneticPr fontId="1" type="noConversion"/>
  </si>
  <si>
    <t>Control</t>
    <phoneticPr fontId="1" type="noConversion"/>
  </si>
  <si>
    <t>ADMSC-CM</t>
    <phoneticPr fontId="1" type="noConversion"/>
  </si>
  <si>
    <t>UCMSC-CM</t>
    <phoneticPr fontId="1" type="noConversion"/>
  </si>
  <si>
    <t>Melanogenesis inhibition assay (2nd)</t>
    <phoneticPr fontId="1" type="noConversion"/>
  </si>
  <si>
    <t>Melanogenesis inhibition assay (3rd)</t>
    <phoneticPr fontId="1" type="noConversion"/>
  </si>
  <si>
    <t>Melanogenesis inhibition assay (4th)</t>
    <phoneticPr fontId="1" type="noConversion"/>
  </si>
  <si>
    <t>Melanogenesis inhibition assay (5th)</t>
    <phoneticPr fontId="1" type="noConversion"/>
  </si>
  <si>
    <t>1st</t>
    <phoneticPr fontId="1" type="noConversion"/>
  </si>
  <si>
    <t>2nd</t>
    <phoneticPr fontId="1" type="noConversion"/>
  </si>
  <si>
    <t>3rd</t>
    <phoneticPr fontId="1" type="noConversion"/>
  </si>
  <si>
    <t>4th</t>
    <phoneticPr fontId="1" type="noConversion"/>
  </si>
  <si>
    <t>5th</t>
    <phoneticPr fontId="1" type="noConversion"/>
  </si>
  <si>
    <t>Average</t>
  </si>
  <si>
    <t>Average</t>
    <phoneticPr fontId="1" type="noConversion"/>
  </si>
  <si>
    <t>STDEV</t>
    <phoneticPr fontId="1" type="noConversion"/>
  </si>
  <si>
    <t>Melanogenesis inhibition assay (Total, Relative value)</t>
    <phoneticPr fontId="1" type="noConversion"/>
  </si>
  <si>
    <t>Relative value</t>
    <phoneticPr fontId="1" type="noConversion"/>
  </si>
  <si>
    <t>Statistical analysis</t>
    <phoneticPr fontId="1" type="noConversion"/>
  </si>
  <si>
    <t>Control vs ADMSC-CM</t>
    <phoneticPr fontId="1" type="noConversion"/>
  </si>
  <si>
    <t>Control vs UCMSC-CM</t>
    <phoneticPr fontId="1" type="noConversion"/>
  </si>
  <si>
    <t>ADMSC-CM vs UCMSC-CM</t>
    <phoneticPr fontId="1" type="noConversion"/>
  </si>
  <si>
    <t>P value</t>
    <phoneticPr fontId="1" type="noConversion"/>
  </si>
  <si>
    <t>P value summary</t>
    <phoneticPr fontId="1" type="noConversion"/>
  </si>
  <si>
    <t>Significant?</t>
    <phoneticPr fontId="1" type="noConversion"/>
  </si>
  <si>
    <t>**</t>
    <phoneticPr fontId="1" type="noConversion"/>
  </si>
  <si>
    <t>Yes</t>
    <phoneticPr fontId="1" type="noConversion"/>
  </si>
  <si>
    <t>Anova: Single Factor</t>
  </si>
  <si>
    <t>SUMMARY</t>
  </si>
  <si>
    <t>Groups</t>
  </si>
  <si>
    <t>Count</t>
  </si>
  <si>
    <t>Sum</t>
  </si>
  <si>
    <t>Variance</t>
  </si>
  <si>
    <t>Row 1</t>
  </si>
  <si>
    <t>Row 2</t>
  </si>
  <si>
    <t>Row 3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</si>
  <si>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</si>
  <si>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</si>
  <si>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</si>
  <si>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</si>
  <si>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</si>
  <si>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</si>
  <si>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</si>
  <si>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</si>
  <si>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</si>
  <si>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</si>
  <si>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</si>
  <si>
    <t>F-Test Two-Sample for Variances</t>
  </si>
  <si>
    <t>Variable 1</t>
  </si>
  <si>
    <t>Variable 2</t>
  </si>
  <si>
    <t>Mean</t>
  </si>
  <si>
    <t>Observations</t>
  </si>
  <si>
    <t>P(F&lt;=f) one-tail</t>
  </si>
  <si>
    <t>F Critical one-tail</t>
  </si>
  <si>
    <t>t-Test: Two-Sample Assuming Unequal Variances</t>
  </si>
  <si>
    <t>Hypothesized Mean Difference</t>
  </si>
  <si>
    <t>t Stat</t>
  </si>
  <si>
    <t>P(T&lt;=t) one-tail</t>
  </si>
  <si>
    <t>t Critical one-tail</t>
  </si>
  <si>
    <t>P(T&lt;=t) two-tail</t>
  </si>
  <si>
    <t>t Critical two-tail</t>
  </si>
  <si>
    <t>t-Test: Two-Sample Assuming Equal Variances</t>
  </si>
  <si>
    <t>Pooled Variance</t>
  </si>
  <si>
    <t>Anova</t>
    <phoneticPr fontId="1" type="noConversion"/>
  </si>
  <si>
    <t>t-Test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</si>
</sst>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0" xfId="0" applyFill="1">
      <alignment vertical="center"/>
    </xf>
    <xf numFmtId="0" fontId="0" fillId="4" borderId="3" xfId="0" applyFill="1" applyBorder="1">
      <alignment vertical="center"/>
    </xf>
    <xf numFmtId="0" fontId="0" fillId="0" borderId="0" xfId="0" applyAlignment="1">
      <alignment vertical="center" wrapText="1"/>
    </xf>
    <xf numFmtId="11" fontId="0" fillId="4" borderId="0" xfId="0" applyNumberFormat="1" applyFill="1">
      <alignment vertical="center"/>
    </xf>
    <xf numFmtId="11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1BE70-50C8-4AEC-A54D-2DA2634981C2}">
  <dimension ref="A1:V47"/>
  <sheetViews>
    <sheetView tabSelected="1" topLeftCell="I1" workbookViewId="0">
      <selection activeCell="S34" sqref="S34:U34"/>
    </sheetView>
  </sheetViews>
  <sheetFormatPr defaultRowHeight="16.5" x14ac:dyDescent="0.3"/>
  <cols>
    <col min="1" max="9" width="14.125" style="1" customWidth="1"/>
    <col min="10" max="10" width="9" style="1"/>
    <col min="11" max="22" width="16.625" style="1" customWidth="1"/>
    <col min="23" max="16384" width="9" style="1"/>
  </cols>
  <sheetData>
    <row r="1" spans="1:22" ht="17.25" thickBot="1" x14ac:dyDescent="0.35">
      <c r="A1" s="24" t="s">
        <v>0</v>
      </c>
      <c r="B1" s="24"/>
      <c r="C1" s="7"/>
      <c r="D1" s="7"/>
      <c r="E1" s="7"/>
      <c r="F1" s="7"/>
      <c r="G1" s="7"/>
      <c r="H1" s="7"/>
      <c r="I1" s="7"/>
      <c r="K1" s="19" t="s">
        <v>22</v>
      </c>
      <c r="L1" s="19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2" ht="17.25" thickBot="1" x14ac:dyDescent="0.35">
      <c r="A2" s="17" t="s">
        <v>1</v>
      </c>
      <c r="B2" s="17"/>
      <c r="C2" s="17"/>
      <c r="D2" s="17"/>
      <c r="K2" s="20" t="s">
        <v>67</v>
      </c>
      <c r="L2" s="20"/>
      <c r="M2" s="20"/>
      <c r="N2" s="22" t="s">
        <v>68</v>
      </c>
      <c r="O2" s="22"/>
      <c r="P2" s="22"/>
      <c r="Q2" s="22"/>
      <c r="R2" s="22"/>
      <c r="S2" s="22"/>
      <c r="T2" s="22"/>
      <c r="U2" s="22"/>
      <c r="V2" s="22"/>
    </row>
    <row r="3" spans="1:22" ht="17.25" thickBot="1" x14ac:dyDescent="0.35">
      <c r="A3" s="6" t="s">
        <v>2</v>
      </c>
      <c r="B3" s="6" t="s">
        <v>3</v>
      </c>
      <c r="C3" s="6" t="s">
        <v>21</v>
      </c>
      <c r="D3" s="6" t="s">
        <v>4</v>
      </c>
      <c r="K3" s="21"/>
      <c r="L3" s="21"/>
      <c r="M3" s="21"/>
      <c r="N3" s="23" t="s">
        <v>23</v>
      </c>
      <c r="O3" s="23"/>
      <c r="P3" s="23"/>
      <c r="Q3" s="23" t="s">
        <v>24</v>
      </c>
      <c r="R3" s="23"/>
      <c r="S3" s="23"/>
      <c r="T3" s="23" t="s">
        <v>25</v>
      </c>
      <c r="U3" s="23"/>
      <c r="V3" s="23"/>
    </row>
    <row r="4" spans="1:22" ht="17.25" thickBot="1" x14ac:dyDescent="0.35">
      <c r="A4" s="1" t="s">
        <v>5</v>
      </c>
      <c r="B4" s="2">
        <v>0.59309999999999996</v>
      </c>
      <c r="C4" s="2">
        <f>B4/$B$4</f>
        <v>1</v>
      </c>
      <c r="D4" s="2">
        <f>$C$4-C4</f>
        <v>0</v>
      </c>
      <c r="K4" s="8" t="s">
        <v>26</v>
      </c>
      <c r="L4" s="8" t="s">
        <v>27</v>
      </c>
      <c r="M4" s="8" t="s">
        <v>28</v>
      </c>
      <c r="N4" s="8" t="s">
        <v>26</v>
      </c>
      <c r="O4" s="8" t="s">
        <v>27</v>
      </c>
      <c r="P4" s="8" t="s">
        <v>28</v>
      </c>
      <c r="Q4" s="8" t="s">
        <v>26</v>
      </c>
      <c r="R4" s="8" t="s">
        <v>27</v>
      </c>
      <c r="S4" s="8" t="s">
        <v>28</v>
      </c>
      <c r="T4" s="8" t="s">
        <v>26</v>
      </c>
      <c r="U4" s="8" t="s">
        <v>27</v>
      </c>
      <c r="V4" s="8" t="s">
        <v>28</v>
      </c>
    </row>
    <row r="5" spans="1:22" ht="17.25" thickBot="1" x14ac:dyDescent="0.35">
      <c r="A5" s="1" t="s">
        <v>6</v>
      </c>
      <c r="B5" s="2">
        <v>0.3871</v>
      </c>
      <c r="C5" s="2">
        <f t="shared" ref="C5:C6" si="0">B5/$B$4</f>
        <v>0.65267239925813525</v>
      </c>
      <c r="D5" s="2">
        <f t="shared" ref="D5:D6" si="1">$C$4-C5</f>
        <v>0.34732760074186475</v>
      </c>
      <c r="K5" s="16">
        <f>P17</f>
        <v>6.5357086573694401E-18</v>
      </c>
      <c r="L5" s="5" t="s">
        <v>29</v>
      </c>
      <c r="M5" s="5" t="s">
        <v>30</v>
      </c>
      <c r="N5" s="16">
        <f>L45</f>
        <v>4.52204565258261E-8</v>
      </c>
      <c r="O5" s="5" t="s">
        <v>29</v>
      </c>
      <c r="P5" s="5" t="s">
        <v>30</v>
      </c>
      <c r="Q5" s="16">
        <f>P45</f>
        <v>1.25761393328377E-7</v>
      </c>
      <c r="R5" s="5" t="s">
        <v>29</v>
      </c>
      <c r="S5" s="5" t="s">
        <v>30</v>
      </c>
      <c r="T5" s="16">
        <f>T46</f>
        <v>6.6124434633453505E-10</v>
      </c>
      <c r="U5" s="5" t="s">
        <v>29</v>
      </c>
      <c r="V5" s="5" t="s">
        <v>30</v>
      </c>
    </row>
    <row r="6" spans="1:22" ht="17.25" thickBot="1" x14ac:dyDescent="0.35">
      <c r="A6" s="3" t="s">
        <v>7</v>
      </c>
      <c r="B6" s="4">
        <v>0.22509999999999999</v>
      </c>
      <c r="C6" s="4">
        <f t="shared" si="0"/>
        <v>0.37953127634462991</v>
      </c>
      <c r="D6" s="4">
        <f t="shared" si="1"/>
        <v>0.62046872365537009</v>
      </c>
    </row>
    <row r="7" spans="1:22" x14ac:dyDescent="0.3">
      <c r="K7" s="18" t="s">
        <v>31</v>
      </c>
      <c r="L7" s="18"/>
      <c r="M7" s="18"/>
      <c r="N7" s="18"/>
      <c r="O7" s="18"/>
      <c r="P7" s="18"/>
      <c r="Q7" s="18"/>
    </row>
    <row r="8" spans="1:22" ht="17.25" thickBot="1" x14ac:dyDescent="0.35">
      <c r="A8" s="17" t="s">
        <v>8</v>
      </c>
      <c r="B8" s="17"/>
      <c r="C8" s="17"/>
      <c r="D8" s="17"/>
      <c r="K8" t="s">
        <v>32</v>
      </c>
      <c r="L8"/>
      <c r="M8"/>
      <c r="N8"/>
      <c r="O8"/>
      <c r="P8"/>
      <c r="Q8"/>
    </row>
    <row r="9" spans="1:22" ht="17.25" thickBot="1" x14ac:dyDescent="0.35">
      <c r="A9" s="6" t="s">
        <v>2</v>
      </c>
      <c r="B9" s="6" t="s">
        <v>3</v>
      </c>
      <c r="C9" s="6" t="s">
        <v>21</v>
      </c>
      <c r="D9" s="6" t="s">
        <v>4</v>
      </c>
      <c r="K9" s="10" t="s">
        <v>33</v>
      </c>
      <c r="L9" s="10" t="s">
        <v>34</v>
      </c>
      <c r="M9" s="10" t="s">
        <v>35</v>
      </c>
      <c r="N9" s="10" t="s">
        <v>17</v>
      </c>
      <c r="O9" s="10" t="s">
        <v>36</v>
      </c>
      <c r="P9"/>
      <c r="Q9"/>
    </row>
    <row r="10" spans="1:22" x14ac:dyDescent="0.3">
      <c r="A10" s="1" t="s">
        <v>5</v>
      </c>
      <c r="B10" s="1">
        <v>0.61229999999999996</v>
      </c>
      <c r="C10" s="2">
        <f>B10/$B$10</f>
        <v>1</v>
      </c>
      <c r="D10" s="2">
        <f>$C$10-C10</f>
        <v>0</v>
      </c>
      <c r="K10" t="s">
        <v>37</v>
      </c>
      <c r="L10">
        <v>5</v>
      </c>
      <c r="M10">
        <v>5</v>
      </c>
      <c r="N10">
        <v>1</v>
      </c>
      <c r="O10">
        <v>0</v>
      </c>
      <c r="P10"/>
      <c r="Q10"/>
    </row>
    <row r="11" spans="1:22" x14ac:dyDescent="0.3">
      <c r="A11" s="1" t="s">
        <v>6</v>
      </c>
      <c r="B11" s="1">
        <v>0.39810000000000001</v>
      </c>
      <c r="C11" s="2">
        <f t="shared" ref="C11:C12" si="2">B11/$B$10</f>
        <v>0.65017148456638907</v>
      </c>
      <c r="D11" s="2">
        <f t="shared" ref="D11:D12" si="3">$C$10-C11</f>
        <v>0.34982851543361093</v>
      </c>
      <c r="K11" t="s">
        <v>38</v>
      </c>
      <c r="L11">
        <v>5</v>
      </c>
      <c r="M11">
        <v>3.2532497231107995</v>
      </c>
      <c r="N11">
        <v>0.65064994462215986</v>
      </c>
      <c r="O11">
        <v>5.2991861469863552E-5</v>
      </c>
      <c r="P11"/>
      <c r="Q11"/>
    </row>
    <row r="12" spans="1:22" ht="17.25" thickBot="1" x14ac:dyDescent="0.35">
      <c r="A12" s="3" t="s">
        <v>7</v>
      </c>
      <c r="B12" s="3">
        <v>0.24510000000000001</v>
      </c>
      <c r="C12" s="4">
        <f t="shared" si="2"/>
        <v>0.40029397354238122</v>
      </c>
      <c r="D12" s="4">
        <f t="shared" si="3"/>
        <v>0.59970602645761883</v>
      </c>
      <c r="K12" s="9" t="s">
        <v>39</v>
      </c>
      <c r="L12" s="9">
        <v>5</v>
      </c>
      <c r="M12" s="9">
        <v>1.8725156171520929</v>
      </c>
      <c r="N12" s="9">
        <v>0.37450312343041858</v>
      </c>
      <c r="O12" s="9">
        <v>2.8335310008725578E-4</v>
      </c>
      <c r="P12"/>
      <c r="Q12"/>
    </row>
    <row r="13" spans="1:22" x14ac:dyDescent="0.3">
      <c r="K13"/>
      <c r="L13"/>
      <c r="M13"/>
      <c r="N13"/>
      <c r="O13"/>
      <c r="P13"/>
      <c r="Q13"/>
    </row>
    <row r="14" spans="1:22" ht="17.25" thickBot="1" x14ac:dyDescent="0.35">
      <c r="A14" s="17" t="s">
        <v>9</v>
      </c>
      <c r="B14" s="17"/>
      <c r="C14" s="17"/>
      <c r="D14" s="17"/>
      <c r="K14"/>
      <c r="L14"/>
      <c r="M14"/>
      <c r="N14"/>
      <c r="O14"/>
      <c r="P14"/>
      <c r="Q14"/>
    </row>
    <row r="15" spans="1:22" ht="17.25" thickBot="1" x14ac:dyDescent="0.35">
      <c r="A15" s="6" t="s">
        <v>2</v>
      </c>
      <c r="B15" s="6" t="s">
        <v>3</v>
      </c>
      <c r="C15" s="6" t="s">
        <v>21</v>
      </c>
      <c r="D15" s="6" t="s">
        <v>4</v>
      </c>
      <c r="K15" t="s">
        <v>40</v>
      </c>
      <c r="L15"/>
      <c r="M15"/>
      <c r="N15"/>
      <c r="O15"/>
      <c r="P15"/>
      <c r="Q15"/>
    </row>
    <row r="16" spans="1:22" x14ac:dyDescent="0.3">
      <c r="A16" s="1" t="s">
        <v>5</v>
      </c>
      <c r="B16" s="1">
        <v>0.60519999999999996</v>
      </c>
      <c r="C16" s="2">
        <f>B16/$B$16</f>
        <v>1</v>
      </c>
      <c r="D16" s="2">
        <f>$C$16-C16</f>
        <v>0</v>
      </c>
      <c r="K16" s="10" t="s">
        <v>41</v>
      </c>
      <c r="L16" s="10" t="s">
        <v>42</v>
      </c>
      <c r="M16" s="10" t="s">
        <v>43</v>
      </c>
      <c r="N16" s="10" t="s">
        <v>44</v>
      </c>
      <c r="O16" s="10" t="s">
        <v>45</v>
      </c>
      <c r="P16" s="11" t="s">
        <v>46</v>
      </c>
      <c r="Q16" s="10" t="s">
        <v>47</v>
      </c>
    </row>
    <row r="17" spans="1:21" x14ac:dyDescent="0.3">
      <c r="A17" s="1" t="s">
        <v>6</v>
      </c>
      <c r="B17" s="1">
        <v>0.38719999999999999</v>
      </c>
      <c r="C17" s="2">
        <f t="shared" ref="C17:C18" si="4">B17/$B$16</f>
        <v>0.63978849966953077</v>
      </c>
      <c r="D17" s="2">
        <f t="shared" ref="D17:D18" si="5">$C$16-C17</f>
        <v>0.36021150033046923</v>
      </c>
      <c r="K17" t="s">
        <v>48</v>
      </c>
      <c r="L17">
        <v>0.98258145107517592</v>
      </c>
      <c r="M17">
        <v>2</v>
      </c>
      <c r="N17">
        <v>0.49129072553758796</v>
      </c>
      <c r="O17">
        <v>4382.0254354024728</v>
      </c>
      <c r="P17" s="15">
        <v>6.5357086573694401E-18</v>
      </c>
      <c r="Q17">
        <v>3.8852938346523942</v>
      </c>
    </row>
    <row r="18" spans="1:21" ht="17.25" thickBot="1" x14ac:dyDescent="0.35">
      <c r="A18" s="3" t="s">
        <v>7</v>
      </c>
      <c r="B18" s="3">
        <v>0.22040000000000001</v>
      </c>
      <c r="C18" s="4">
        <f t="shared" si="4"/>
        <v>0.36417713152676806</v>
      </c>
      <c r="D18" s="4">
        <f t="shared" si="5"/>
        <v>0.63582286847323188</v>
      </c>
      <c r="K18" t="s">
        <v>49</v>
      </c>
      <c r="L18">
        <v>1.3453798462284773E-3</v>
      </c>
      <c r="M18">
        <v>12</v>
      </c>
      <c r="N18">
        <v>1.1211498718570645E-4</v>
      </c>
      <c r="O18"/>
      <c r="P18" s="12"/>
      <c r="Q18"/>
    </row>
    <row r="19" spans="1:21" x14ac:dyDescent="0.3">
      <c r="K19"/>
      <c r="L19"/>
      <c r="M19"/>
      <c r="N19"/>
      <c r="O19"/>
      <c r="P19" s="12"/>
      <c r="Q19"/>
    </row>
    <row r="20" spans="1:21" ht="17.25" thickBot="1" x14ac:dyDescent="0.35">
      <c r="A20" s="17" t="s">
        <v>10</v>
      </c>
      <c r="B20" s="17"/>
      <c r="C20" s="17"/>
      <c r="D20" s="17"/>
      <c r="K20" s="9" t="s">
        <v>50</v>
      </c>
      <c r="L20" s="9">
        <v>0.98392683092140443</v>
      </c>
      <c r="M20" s="9">
        <v>14</v>
      </c>
      <c r="N20" s="9"/>
      <c r="O20" s="9"/>
      <c r="P20" s="13"/>
      <c r="Q20" s="9"/>
    </row>
    <row r="21" spans="1:21" ht="17.25" thickBot="1" x14ac:dyDescent="0.35">
      <c r="A21" s="6" t="s">
        <v>2</v>
      </c>
      <c r="B21" s="6" t="s">
        <v>3</v>
      </c>
      <c r="C21" s="6" t="s">
        <v>21</v>
      </c>
      <c r="D21" s="6" t="s">
        <v>4</v>
      </c>
    </row>
    <row r="22" spans="1:21" x14ac:dyDescent="0.3">
      <c r="A22" s="1" t="s">
        <v>5</v>
      </c>
      <c r="B22" s="1">
        <v>0.59050000000000002</v>
      </c>
      <c r="C22" s="2">
        <f>B22/$B$22</f>
        <v>1</v>
      </c>
      <c r="D22" s="2">
        <f>$C$22-C22</f>
        <v>0</v>
      </c>
      <c r="K22" s="18" t="s">
        <v>23</v>
      </c>
      <c r="L22" s="18"/>
      <c r="M22" s="18"/>
      <c r="O22" s="18" t="s">
        <v>24</v>
      </c>
      <c r="P22" s="18"/>
      <c r="Q22" s="18"/>
      <c r="S22" s="18" t="s">
        <v>25</v>
      </c>
      <c r="T22" s="18"/>
      <c r="U22" s="18"/>
    </row>
    <row r="23" spans="1:21" x14ac:dyDescent="0.3">
      <c r="A23" s="1" t="s">
        <v>6</v>
      </c>
      <c r="B23" s="1">
        <v>0.38979999999999998</v>
      </c>
      <c r="C23" s="2">
        <f t="shared" ref="C23:C24" si="6">B23/$B$22</f>
        <v>0.66011854360711253</v>
      </c>
      <c r="D23" s="2">
        <f t="shared" ref="D23:D24" si="7">$C$22-C23</f>
        <v>0.33988145639288747</v>
      </c>
      <c r="K23" s="17" t="s">
        <v>51</v>
      </c>
      <c r="L23" s="17"/>
      <c r="M23" s="17"/>
      <c r="O23" s="17" t="s">
        <v>51</v>
      </c>
      <c r="P23" s="17"/>
      <c r="Q23" s="17"/>
      <c r="S23" s="17" t="s">
        <v>51</v>
      </c>
      <c r="T23" s="17"/>
      <c r="U23" s="17"/>
    </row>
    <row r="24" spans="1:21" ht="17.25" thickBot="1" x14ac:dyDescent="0.35">
      <c r="A24" s="3" t="s">
        <v>7</v>
      </c>
      <c r="B24" s="3">
        <v>0.2104</v>
      </c>
      <c r="C24" s="4">
        <f t="shared" si="6"/>
        <v>0.35630821337849278</v>
      </c>
      <c r="D24" s="4">
        <f t="shared" si="7"/>
        <v>0.64369178662150728</v>
      </c>
      <c r="K24"/>
      <c r="L24"/>
      <c r="M24"/>
      <c r="O24"/>
      <c r="P24"/>
      <c r="Q24"/>
      <c r="S24"/>
      <c r="T24"/>
      <c r="U24"/>
    </row>
    <row r="25" spans="1:21" x14ac:dyDescent="0.3">
      <c r="K25" s="10"/>
      <c r="L25" s="10" t="s">
        <v>52</v>
      </c>
      <c r="M25" s="10" t="s">
        <v>53</v>
      </c>
      <c r="O25" s="10"/>
      <c r="P25" s="10" t="s">
        <v>52</v>
      </c>
      <c r="Q25" s="10" t="s">
        <v>53</v>
      </c>
      <c r="S25" s="10"/>
      <c r="T25" s="10" t="s">
        <v>52</v>
      </c>
      <c r="U25" s="10" t="s">
        <v>53</v>
      </c>
    </row>
    <row r="26" spans="1:21" ht="17.25" thickBot="1" x14ac:dyDescent="0.35">
      <c r="A26" s="17" t="s">
        <v>11</v>
      </c>
      <c r="B26" s="17"/>
      <c r="C26" s="17"/>
      <c r="D26" s="17"/>
      <c r="K26" t="s">
        <v>54</v>
      </c>
      <c r="L26">
        <v>1</v>
      </c>
      <c r="M26">
        <v>0.65064994462215986</v>
      </c>
      <c r="O26" t="s">
        <v>54</v>
      </c>
      <c r="P26">
        <v>1</v>
      </c>
      <c r="Q26">
        <v>0.37450312343041858</v>
      </c>
      <c r="S26" t="s">
        <v>54</v>
      </c>
      <c r="T26">
        <v>0.65064994462215986</v>
      </c>
      <c r="U26">
        <v>0.37450312343041858</v>
      </c>
    </row>
    <row r="27" spans="1:21" ht="17.25" thickBot="1" x14ac:dyDescent="0.35">
      <c r="A27" s="6" t="s">
        <v>2</v>
      </c>
      <c r="B27" s="6" t="s">
        <v>3</v>
      </c>
      <c r="C27" s="6" t="s">
        <v>21</v>
      </c>
      <c r="D27" s="6" t="s">
        <v>4</v>
      </c>
      <c r="K27" t="s">
        <v>36</v>
      </c>
      <c r="L27">
        <v>0</v>
      </c>
      <c r="M27">
        <v>5.2991861469863552E-5</v>
      </c>
      <c r="O27" t="s">
        <v>36</v>
      </c>
      <c r="P27">
        <v>0</v>
      </c>
      <c r="Q27">
        <v>2.8335310008725578E-4</v>
      </c>
      <c r="S27" t="s">
        <v>36</v>
      </c>
      <c r="T27">
        <v>5.2991861469863552E-5</v>
      </c>
      <c r="U27">
        <v>2.8335310008725578E-4</v>
      </c>
    </row>
    <row r="28" spans="1:21" x14ac:dyDescent="0.3">
      <c r="A28" s="1" t="s">
        <v>5</v>
      </c>
      <c r="B28" s="1">
        <v>0.58140000000000003</v>
      </c>
      <c r="C28" s="2">
        <f>B28/$B$28</f>
        <v>1</v>
      </c>
      <c r="D28" s="2">
        <f>$C$28-C28</f>
        <v>0</v>
      </c>
      <c r="K28" t="s">
        <v>55</v>
      </c>
      <c r="L28">
        <v>5</v>
      </c>
      <c r="M28">
        <v>5</v>
      </c>
      <c r="O28" t="s">
        <v>55</v>
      </c>
      <c r="P28">
        <v>5</v>
      </c>
      <c r="Q28">
        <v>5</v>
      </c>
      <c r="S28" t="s">
        <v>55</v>
      </c>
      <c r="T28">
        <v>5</v>
      </c>
      <c r="U28">
        <v>5</v>
      </c>
    </row>
    <row r="29" spans="1:21" x14ac:dyDescent="0.3">
      <c r="A29" s="1" t="s">
        <v>6</v>
      </c>
      <c r="B29" s="1">
        <v>0.37819999999999998</v>
      </c>
      <c r="C29" s="2">
        <f t="shared" ref="C29:C30" si="8">B29/$B$28</f>
        <v>0.6504987960096319</v>
      </c>
      <c r="D29" s="2">
        <f t="shared" ref="D29:D30" si="9">$C$28-C29</f>
        <v>0.3495012039903681</v>
      </c>
      <c r="K29" t="s">
        <v>43</v>
      </c>
      <c r="L29">
        <v>4</v>
      </c>
      <c r="M29">
        <v>4</v>
      </c>
      <c r="O29" t="s">
        <v>43</v>
      </c>
      <c r="P29">
        <v>4</v>
      </c>
      <c r="Q29">
        <v>4</v>
      </c>
      <c r="S29" t="s">
        <v>43</v>
      </c>
      <c r="T29">
        <v>4</v>
      </c>
      <c r="U29">
        <v>4</v>
      </c>
    </row>
    <row r="30" spans="1:21" ht="17.25" thickBot="1" x14ac:dyDescent="0.35">
      <c r="A30" s="3" t="s">
        <v>7</v>
      </c>
      <c r="B30" s="3">
        <v>0.21640000000000001</v>
      </c>
      <c r="C30" s="4">
        <f t="shared" si="8"/>
        <v>0.37220502235982111</v>
      </c>
      <c r="D30" s="4">
        <f t="shared" si="9"/>
        <v>0.62779497764017889</v>
      </c>
      <c r="K30" t="s">
        <v>45</v>
      </c>
      <c r="L30">
        <v>0</v>
      </c>
      <c r="M30"/>
      <c r="O30" t="s">
        <v>45</v>
      </c>
      <c r="P30">
        <v>0</v>
      </c>
      <c r="Q30"/>
      <c r="S30" t="s">
        <v>45</v>
      </c>
      <c r="T30">
        <v>0.18701705205817487</v>
      </c>
      <c r="U30"/>
    </row>
    <row r="31" spans="1:21" x14ac:dyDescent="0.3">
      <c r="K31" s="12" t="s">
        <v>56</v>
      </c>
      <c r="L31" s="12">
        <v>0</v>
      </c>
      <c r="M31" s="12"/>
      <c r="O31" s="12" t="s">
        <v>56</v>
      </c>
      <c r="P31" s="12">
        <v>0</v>
      </c>
      <c r="Q31" s="12"/>
      <c r="S31" s="12" t="s">
        <v>56</v>
      </c>
      <c r="T31" s="12">
        <v>6.6646282171007876E-2</v>
      </c>
      <c r="U31" s="12"/>
    </row>
    <row r="32" spans="1:21" ht="17.25" thickBot="1" x14ac:dyDescent="0.35">
      <c r="A32" s="17" t="s">
        <v>20</v>
      </c>
      <c r="B32" s="17"/>
      <c r="C32" s="17"/>
      <c r="D32" s="17"/>
      <c r="K32" s="9" t="s">
        <v>57</v>
      </c>
      <c r="L32" s="9">
        <v>0.15653781167539593</v>
      </c>
      <c r="M32" s="9"/>
      <c r="O32" s="9" t="s">
        <v>57</v>
      </c>
      <c r="P32" s="9">
        <v>0.15653781167539593</v>
      </c>
      <c r="Q32" s="9"/>
      <c r="S32" s="9" t="s">
        <v>57</v>
      </c>
      <c r="T32" s="9">
        <v>0.15653781167539593</v>
      </c>
      <c r="U32" s="9"/>
    </row>
    <row r="33" spans="1:21" ht="17.25" thickBot="1" x14ac:dyDescent="0.35">
      <c r="A33" s="6" t="s">
        <v>2</v>
      </c>
      <c r="B33" s="6" t="s">
        <v>12</v>
      </c>
      <c r="C33" s="6" t="s">
        <v>13</v>
      </c>
      <c r="D33" s="6" t="s">
        <v>14</v>
      </c>
      <c r="E33" s="6" t="s">
        <v>15</v>
      </c>
      <c r="F33" s="6" t="s">
        <v>16</v>
      </c>
      <c r="G33" s="6" t="s">
        <v>18</v>
      </c>
      <c r="H33" s="6" t="s">
        <v>19</v>
      </c>
      <c r="I33" s="6" t="s">
        <v>4</v>
      </c>
    </row>
    <row r="34" spans="1:21" x14ac:dyDescent="0.3">
      <c r="A34" s="1" t="s">
        <v>5</v>
      </c>
      <c r="B34" s="2">
        <f>C4</f>
        <v>1</v>
      </c>
      <c r="C34" s="2">
        <f>C10</f>
        <v>1</v>
      </c>
      <c r="D34" s="2">
        <f>C16</f>
        <v>1</v>
      </c>
      <c r="E34" s="2">
        <f>C22</f>
        <v>1</v>
      </c>
      <c r="F34" s="2">
        <f>C28</f>
        <v>1</v>
      </c>
      <c r="G34" s="2">
        <f>AVERAGE(B34:F34)</f>
        <v>1</v>
      </c>
      <c r="H34" s="1">
        <f>STDEV(B34:F34)</f>
        <v>0</v>
      </c>
      <c r="K34" s="17" t="s">
        <v>58</v>
      </c>
      <c r="L34" s="17"/>
      <c r="M34" s="17"/>
      <c r="O34" s="17" t="s">
        <v>58</v>
      </c>
      <c r="P34" s="17"/>
      <c r="Q34" s="17"/>
      <c r="S34" s="17" t="s">
        <v>65</v>
      </c>
      <c r="T34" s="17"/>
      <c r="U34" s="17"/>
    </row>
    <row r="35" spans="1:21" ht="17.25" thickBot="1" x14ac:dyDescent="0.35">
      <c r="A35" s="1" t="s">
        <v>6</v>
      </c>
      <c r="B35" s="2">
        <f t="shared" ref="B35:B36" si="10">C5</f>
        <v>0.65267239925813525</v>
      </c>
      <c r="C35" s="2">
        <f t="shared" ref="C35:C36" si="11">C11</f>
        <v>0.65017148456638907</v>
      </c>
      <c r="D35" s="2">
        <f t="shared" ref="D35:D36" si="12">C17</f>
        <v>0.63978849966953077</v>
      </c>
      <c r="E35" s="2">
        <f t="shared" ref="E35:E36" si="13">C23</f>
        <v>0.66011854360711253</v>
      </c>
      <c r="F35" s="2">
        <f t="shared" ref="F35:F36" si="14">C29</f>
        <v>0.6504987960096319</v>
      </c>
      <c r="G35" s="2">
        <f t="shared" ref="G35:G36" si="15">AVERAGE(B35:F35)</f>
        <v>0.65064994462215986</v>
      </c>
      <c r="H35" s="1">
        <f t="shared" ref="H35:H36" si="16">STDEV(B35:F35)</f>
        <v>7.2795509112762958E-3</v>
      </c>
      <c r="I35" s="2">
        <f>1-G35</f>
        <v>0.34935005537784014</v>
      </c>
      <c r="K35"/>
      <c r="L35"/>
      <c r="M35"/>
      <c r="O35"/>
      <c r="P35"/>
      <c r="Q35"/>
      <c r="S35"/>
      <c r="T35"/>
      <c r="U35"/>
    </row>
    <row r="36" spans="1:21" ht="17.25" thickBot="1" x14ac:dyDescent="0.35">
      <c r="A36" s="3" t="s">
        <v>7</v>
      </c>
      <c r="B36" s="4">
        <f t="shared" si="10"/>
        <v>0.37953127634462991</v>
      </c>
      <c r="C36" s="4">
        <f t="shared" si="11"/>
        <v>0.40029397354238122</v>
      </c>
      <c r="D36" s="4">
        <f t="shared" si="12"/>
        <v>0.36417713152676806</v>
      </c>
      <c r="E36" s="4">
        <f t="shared" si="13"/>
        <v>0.35630821337849278</v>
      </c>
      <c r="F36" s="4">
        <f t="shared" si="14"/>
        <v>0.37220502235982111</v>
      </c>
      <c r="G36" s="4">
        <f t="shared" si="15"/>
        <v>0.37450312343041858</v>
      </c>
      <c r="H36" s="3">
        <f t="shared" si="16"/>
        <v>1.6833095380447881E-2</v>
      </c>
      <c r="I36" s="4">
        <f>1-G36</f>
        <v>0.62549687656958142</v>
      </c>
      <c r="K36" s="10"/>
      <c r="L36" s="10" t="s">
        <v>52</v>
      </c>
      <c r="M36" s="10" t="s">
        <v>53</v>
      </c>
      <c r="O36" s="10"/>
      <c r="P36" s="10" t="s">
        <v>52</v>
      </c>
      <c r="Q36" s="10" t="s">
        <v>53</v>
      </c>
      <c r="S36" s="10"/>
      <c r="T36" s="10" t="s">
        <v>52</v>
      </c>
      <c r="U36" s="10" t="s">
        <v>53</v>
      </c>
    </row>
    <row r="37" spans="1:21" x14ac:dyDescent="0.3">
      <c r="K37" t="s">
        <v>54</v>
      </c>
      <c r="L37">
        <v>1</v>
      </c>
      <c r="M37">
        <v>0.65064994462215986</v>
      </c>
      <c r="O37" t="s">
        <v>54</v>
      </c>
      <c r="P37">
        <v>1</v>
      </c>
      <c r="Q37">
        <v>0.37450312343041858</v>
      </c>
      <c r="S37" t="s">
        <v>54</v>
      </c>
      <c r="T37">
        <v>0.65064994462215986</v>
      </c>
      <c r="U37">
        <v>0.37450312343041858</v>
      </c>
    </row>
    <row r="38" spans="1:21" x14ac:dyDescent="0.3">
      <c r="K38" t="s">
        <v>36</v>
      </c>
      <c r="L38">
        <v>0</v>
      </c>
      <c r="M38">
        <v>5.2991861469863552E-5</v>
      </c>
      <c r="O38" t="s">
        <v>36</v>
      </c>
      <c r="P38">
        <v>0</v>
      </c>
      <c r="Q38">
        <v>2.8335310008725578E-4</v>
      </c>
      <c r="S38" t="s">
        <v>36</v>
      </c>
      <c r="T38">
        <v>5.2991861469863552E-5</v>
      </c>
      <c r="U38">
        <v>2.8335310008725578E-4</v>
      </c>
    </row>
    <row r="39" spans="1:21" x14ac:dyDescent="0.3">
      <c r="K39" t="s">
        <v>55</v>
      </c>
      <c r="L39">
        <v>5</v>
      </c>
      <c r="M39">
        <v>5</v>
      </c>
      <c r="O39" t="s">
        <v>55</v>
      </c>
      <c r="P39">
        <v>5</v>
      </c>
      <c r="Q39">
        <v>5</v>
      </c>
      <c r="S39" t="s">
        <v>55</v>
      </c>
      <c r="T39">
        <v>5</v>
      </c>
      <c r="U39">
        <v>5</v>
      </c>
    </row>
    <row r="40" spans="1:21" ht="33" x14ac:dyDescent="0.3">
      <c r="K40" s="14" t="s">
        <v>59</v>
      </c>
      <c r="L40">
        <v>0</v>
      </c>
      <c r="M40"/>
      <c r="O40" s="14" t="s">
        <v>59</v>
      </c>
      <c r="P40">
        <v>0</v>
      </c>
      <c r="Q40"/>
      <c r="S40" t="s">
        <v>66</v>
      </c>
      <c r="T40">
        <v>1.6817248077855967E-4</v>
      </c>
      <c r="U40"/>
    </row>
    <row r="41" spans="1:21" ht="33" x14ac:dyDescent="0.3">
      <c r="K41" t="s">
        <v>43</v>
      </c>
      <c r="L41">
        <v>4</v>
      </c>
      <c r="M41"/>
      <c r="O41" t="s">
        <v>43</v>
      </c>
      <c r="P41">
        <v>4</v>
      </c>
      <c r="Q41"/>
      <c r="S41" s="14" t="s">
        <v>59</v>
      </c>
      <c r="T41">
        <v>0</v>
      </c>
      <c r="U41"/>
    </row>
    <row r="42" spans="1:21" x14ac:dyDescent="0.3">
      <c r="K42" t="s">
        <v>60</v>
      </c>
      <c r="L42">
        <v>107.31025598819625</v>
      </c>
      <c r="M42"/>
      <c r="O42" t="s">
        <v>60</v>
      </c>
      <c r="P42">
        <v>83.089503392700749</v>
      </c>
      <c r="Q42"/>
      <c r="S42" t="s">
        <v>43</v>
      </c>
      <c r="T42">
        <v>8</v>
      </c>
      <c r="U42"/>
    </row>
    <row r="43" spans="1:21" x14ac:dyDescent="0.3">
      <c r="K43" t="s">
        <v>61</v>
      </c>
      <c r="L43">
        <v>2.2610228262913063E-8</v>
      </c>
      <c r="M43"/>
      <c r="O43" t="s">
        <v>61</v>
      </c>
      <c r="P43">
        <v>6.2880696664188301E-8</v>
      </c>
      <c r="Q43"/>
      <c r="S43" t="s">
        <v>60</v>
      </c>
      <c r="T43">
        <v>33.669183709736409</v>
      </c>
      <c r="U43"/>
    </row>
    <row r="44" spans="1:21" x14ac:dyDescent="0.3">
      <c r="K44" t="s">
        <v>62</v>
      </c>
      <c r="L44">
        <v>2.1318467863266499</v>
      </c>
      <c r="M44"/>
      <c r="O44" t="s">
        <v>62</v>
      </c>
      <c r="P44">
        <v>2.1318467863266499</v>
      </c>
      <c r="Q44"/>
      <c r="S44" t="s">
        <v>61</v>
      </c>
      <c r="T44">
        <v>3.3062217316726752E-10</v>
      </c>
      <c r="U44"/>
    </row>
    <row r="45" spans="1:21" x14ac:dyDescent="0.3">
      <c r="K45" s="12" t="s">
        <v>63</v>
      </c>
      <c r="L45" s="15">
        <v>4.52204565258261E-8</v>
      </c>
      <c r="M45" s="12"/>
      <c r="O45" s="12" t="s">
        <v>63</v>
      </c>
      <c r="P45" s="15">
        <v>1.25761393328377E-7</v>
      </c>
      <c r="Q45" s="12"/>
      <c r="S45" t="s">
        <v>62</v>
      </c>
      <c r="T45">
        <v>1.8595480375308981</v>
      </c>
      <c r="U45"/>
    </row>
    <row r="46" spans="1:21" ht="17.25" thickBot="1" x14ac:dyDescent="0.35">
      <c r="K46" s="9" t="s">
        <v>64</v>
      </c>
      <c r="L46" s="9">
        <v>2.7764451051977934</v>
      </c>
      <c r="M46" s="9"/>
      <c r="O46" s="9" t="s">
        <v>64</v>
      </c>
      <c r="P46" s="9">
        <v>2.7764451051977934</v>
      </c>
      <c r="Q46" s="9"/>
      <c r="S46" s="12" t="s">
        <v>63</v>
      </c>
      <c r="T46" s="15">
        <v>6.6124434633453505E-10</v>
      </c>
      <c r="U46" s="12"/>
    </row>
    <row r="47" spans="1:21" ht="17.25" thickBot="1" x14ac:dyDescent="0.35">
      <c r="S47" s="9" t="s">
        <v>64</v>
      </c>
      <c r="T47" s="9">
        <v>2.3060041352041671</v>
      </c>
      <c r="U47" s="9"/>
    </row>
  </sheetData>
  <mergeCells count="23">
    <mergeCell ref="A20:D20"/>
    <mergeCell ref="K23:M23"/>
    <mergeCell ref="O23:Q23"/>
    <mergeCell ref="S23:U23"/>
    <mergeCell ref="K34:M34"/>
    <mergeCell ref="O34:Q34"/>
    <mergeCell ref="S34:U34"/>
    <mergeCell ref="A26:D26"/>
    <mergeCell ref="S22:U22"/>
    <mergeCell ref="A32:D32"/>
    <mergeCell ref="K1:L1"/>
    <mergeCell ref="K2:M3"/>
    <mergeCell ref="N2:V2"/>
    <mergeCell ref="N3:P3"/>
    <mergeCell ref="Q3:S3"/>
    <mergeCell ref="T3:V3"/>
    <mergeCell ref="K7:Q7"/>
    <mergeCell ref="K22:M22"/>
    <mergeCell ref="O22:Q22"/>
    <mergeCell ref="A1:B1"/>
    <mergeCell ref="A2:D2"/>
    <mergeCell ref="A8:D8"/>
    <mergeCell ref="A14:D1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Ahn Hyunjun</dc:creator>
  <cp:lastModifiedBy>Ahn Hyunjun</cp:lastModifiedBy>
  <dcterms:created xsi:type="dcterms:W3CDTF">2024-05-13T09:10:44Z</dcterms:created>
  <dcterms:modified xsi:type="dcterms:W3CDTF">2024-05-14T08:55:06Z</dcterms:modified>
</cp:coreProperties>
</file>